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tabRatio="719" activeTab="0"/>
  </bookViews>
  <sheets>
    <sheet name="отчет 12(01-08)" sheetId="1" r:id="rId1"/>
  </sheets>
  <definedNames/>
  <calcPr fullCalcOnLoad="1"/>
</workbook>
</file>

<file path=xl/sharedStrings.xml><?xml version="1.0" encoding="utf-8"?>
<sst xmlns="http://schemas.openxmlformats.org/spreadsheetml/2006/main" count="89" uniqueCount="76">
  <si>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</si>
  <si>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</si>
  <si>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</si>
  <si>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</si>
  <si>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</si>
  <si>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</si>
  <si>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</si>
  <si>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</si>
  <si>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</si>
  <si>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</si>
  <si>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</si>
  <si>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</si>
  <si>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</si>
  <si>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</si>
  <si>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</si>
  <si>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</si>
  <si>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</si>
  <si>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</si>
  <si>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</si>
  <si>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</si>
  <si>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</si>
  <si>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</si>
  <si>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</si>
  <si>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</si>
  <si>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</si>
  <si>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</si>
  <si>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</si>
  <si>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</si>
  <si>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</si>
  <si>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</si>
  <si>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</si>
  <si>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</si>
  <si>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</si>
  <si>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Принято:</t>
  </si>
  <si>
    <t>ООО "ОЖКС № 6"</t>
  </si>
  <si>
    <t>Адрес:</t>
  </si>
  <si>
    <t>есть</t>
  </si>
  <si>
    <t>Беляева, 6 А</t>
  </si>
  <si>
    <t>Претензий по управлению нет (да)</t>
  </si>
  <si>
    <t>1 раз/неделю - подметание
1 раз/месяц 
влажная уборка</t>
  </si>
  <si>
    <t>Виды услуг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</si>
  <si>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</si>
  <si>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</si>
  <si>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</si>
  <si>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</si>
  <si>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</si>
  <si>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</si>
  <si>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</si>
  <si>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</si>
  <si>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</si>
  <si>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>2.1.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</si>
  <si>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</si>
  <si>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</si>
  <si>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</si>
  <si>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</si>
  <si>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</si>
  <si>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</si>
  <si>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</si>
  <si>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</si>
  <si>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</si>
  <si>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2.3.</t>
  </si>
  <si>
    <t>Капитальный ремонт (см.приложение)</t>
  </si>
  <si>
    <t xml:space="preserve"> Всего затрат:</t>
  </si>
  <si>
    <t>подметание асфальта -   1 раз/неделю,                
подбор мусора - ежедневно</t>
  </si>
  <si>
    <t>ОТЧЕТ
с 01.01.12г. по 31.08.12г. о выполненнии условий  договора управления МКД 
№76/6 от 28.03.2008 г., заключенного между ООО "ОЖКС №6" 
и собственниками многоквартирного дома
по адресу:  ул. Беляева, 6 А</t>
  </si>
  <si>
    <t xml:space="preserve">                 Представитель собственников  - старший по дому ______________________________________,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о выполненных работах с 01.01.12г. по 31.08.12г.</t>
  </si>
  <si>
    <t>Тариф 01.01.12г-30.06.12г</t>
  </si>
  <si>
    <t>Тариф 01.07.12г.-31.08.12г.</t>
  </si>
  <si>
    <t>Сумма 
с 01.01.12г по 31.08.12г.,
 руб.</t>
  </si>
  <si>
    <t>кол-во мес. по дог. управления</t>
  </si>
  <si>
    <t>Сбор, вывоз бытового мусора</t>
  </si>
  <si>
    <t xml:space="preserve">Финансовый результат за с 01.01.12г. по 31.08.12г. (+ экономия,- перерасход)                                                      </t>
  </si>
  <si>
    <t xml:space="preserve">Директор ООО "ОЖКС № 6"                                            Л.И. Никашина                               </t>
  </si>
  <si>
    <t>Старший по дому                                                                  ________________________</t>
  </si>
  <si>
    <t>Исполнитель: Стыценкова И.А.</t>
  </si>
  <si>
    <t>S жилых и нежилых помещений, кв.м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</si>
</sst>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[Red]\-#,##0.0\ "/>
    <numFmt numFmtId="171" formatCode="#,##0_ ;[Red]\-#,##0\ "/>
    <numFmt numFmtId="172" formatCode="0.0"/>
  </numFmts>
  <fonts count="26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3" fontId="2" fillId="0" borderId="0" xfId="0" applyNumberFormat="1" applyFont="1" applyAlignment="1">
      <alignment horizontal="left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4" fontId="2" fillId="25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71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inden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7" fillId="2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0" fillId="25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center" vertical="center" wrapText="1"/>
    </xf>
    <xf numFmtId="164" fontId="2" fillId="25" borderId="10" xfId="0" applyNumberFormat="1" applyFont="1" applyFill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164" fontId="0" fillId="2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1"/>
    </xf>
    <xf numFmtId="0" fontId="0" fillId="0" borderId="0" xfId="0" applyFont="1" applyAlignment="1">
      <alignment horizontal="justify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shrinkToFit="1"/>
    </xf>
    <xf numFmtId="0" fontId="0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workbookViewId="0" topLeftCell="A1">
      <selection activeCell="N3" sqref="N3"/>
    </sheetView>
  </sheetViews>
  <sheetFormatPr defaultColWidth="9.00390625" defaultRowHeight="15.75"/>
  <cols>
    <col min="1" max="1" width="9.375" style="0" customWidth="1"/>
    <col min="2" max="2" width="25.125" style="0" customWidth="1"/>
    <col min="3" max="3" width="3.75390625" style="0" customWidth="1"/>
    <col min="4" max="4" width="16.625" style="0" customWidth="1"/>
    <col min="5" max="5" width="16.375" style="0" customWidth="1"/>
    <col min="6" max="6" width="22.50390625" style="0" hidden="1" customWidth="1"/>
    <col min="7" max="7" width="9.375" style="0" hidden="1" customWidth="1"/>
    <col min="8" max="9" width="11.75390625" style="0" hidden="1" customWidth="1"/>
    <col min="10" max="10" width="11.625" style="0" hidden="1" customWidth="1"/>
    <col min="11" max="11" width="22.625" style="0" customWidth="1"/>
    <col min="12" max="13" width="0" style="0" hidden="1" customWidth="1"/>
  </cols>
  <sheetData>
    <row r="1" spans="1:11" ht="126" customHeight="1">
      <c r="A1" s="74" t="s">
        <v>64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84.75" customHeight="1">
      <c r="A2" s="79" t="s">
        <v>65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6" ht="47.25">
      <c r="A3" s="1" t="s">
        <v>35</v>
      </c>
      <c r="B3" s="1" t="s">
        <v>37</v>
      </c>
      <c r="C3" s="2"/>
      <c r="D3" s="72" t="s">
        <v>75</v>
      </c>
      <c r="E3" s="12">
        <v>4389.3</v>
      </c>
      <c r="F3" s="2"/>
    </row>
    <row r="4" spans="2:6" ht="15.75">
      <c r="B4" s="3" t="s">
        <v>0</v>
      </c>
      <c r="C4" s="16">
        <v>5</v>
      </c>
      <c r="D4" s="2" t="s">
        <v>1</v>
      </c>
      <c r="E4" s="13">
        <v>90</v>
      </c>
      <c r="F4" s="2"/>
    </row>
    <row r="5" spans="2:7" ht="15.75">
      <c r="B5" s="3" t="s">
        <v>2</v>
      </c>
      <c r="C5" s="4">
        <v>6</v>
      </c>
      <c r="D5" s="2" t="s">
        <v>3</v>
      </c>
      <c r="E5" s="2" t="s">
        <v>14</v>
      </c>
      <c r="F5" s="2"/>
      <c r="G5" s="2"/>
    </row>
    <row r="6" spans="2:7" ht="15.75">
      <c r="B6" s="3"/>
      <c r="C6" s="4"/>
      <c r="D6" s="2" t="s">
        <v>4</v>
      </c>
      <c r="E6" s="2" t="s">
        <v>36</v>
      </c>
      <c r="F6" s="2"/>
      <c r="G6" s="2"/>
    </row>
    <row r="7" spans="1:13" ht="56.25" customHeight="1">
      <c r="A7" s="8" t="s">
        <v>29</v>
      </c>
      <c r="B7" s="94" t="s">
        <v>40</v>
      </c>
      <c r="C7" s="95"/>
      <c r="D7" s="96"/>
      <c r="E7" s="5" t="s">
        <v>5</v>
      </c>
      <c r="F7" s="5" t="s">
        <v>6</v>
      </c>
      <c r="G7" s="31" t="s">
        <v>66</v>
      </c>
      <c r="H7" s="59" t="s">
        <v>67</v>
      </c>
      <c r="I7" s="97" t="s">
        <v>68</v>
      </c>
      <c r="J7" s="98"/>
      <c r="K7" s="99"/>
      <c r="L7" s="27">
        <v>8</v>
      </c>
      <c r="M7" s="60" t="s">
        <v>69</v>
      </c>
    </row>
    <row r="8" spans="1:11" ht="15.75">
      <c r="A8" s="9">
        <v>1</v>
      </c>
      <c r="B8" s="68"/>
      <c r="C8" s="57"/>
      <c r="D8" s="57"/>
      <c r="E8" s="57"/>
      <c r="F8" s="58"/>
      <c r="G8" s="61"/>
      <c r="H8" s="61"/>
      <c r="I8" s="62" t="s">
        <v>41</v>
      </c>
      <c r="J8" s="32" t="s">
        <v>42</v>
      </c>
      <c r="K8" s="32" t="s">
        <v>43</v>
      </c>
    </row>
    <row r="9" spans="1:11" ht="15.75">
      <c r="A9" s="9"/>
      <c r="B9" s="68" t="s">
        <v>44</v>
      </c>
      <c r="C9" s="57"/>
      <c r="D9" s="57"/>
      <c r="E9" s="57"/>
      <c r="F9" s="58"/>
      <c r="G9" s="28"/>
      <c r="H9" s="28"/>
      <c r="I9" s="28"/>
      <c r="J9" s="28"/>
      <c r="K9" s="32"/>
    </row>
    <row r="10" spans="1:11" ht="15.75" customHeight="1">
      <c r="A10" s="33"/>
      <c r="B10" s="67" t="s">
        <v>45</v>
      </c>
      <c r="C10" s="67"/>
      <c r="D10" s="67"/>
      <c r="E10" s="67"/>
      <c r="F10" s="67"/>
      <c r="G10" s="6"/>
      <c r="H10" s="6"/>
      <c r="I10" s="34">
        <v>379720.64</v>
      </c>
      <c r="J10" s="21"/>
      <c r="K10" s="29">
        <f>I10+J10</f>
        <v>379720.64</v>
      </c>
    </row>
    <row r="11" spans="1:11" ht="15.75" customHeight="1">
      <c r="A11" s="33"/>
      <c r="B11" s="67" t="s">
        <v>46</v>
      </c>
      <c r="C11" s="67"/>
      <c r="D11" s="67"/>
      <c r="E11" s="67"/>
      <c r="F11" s="67"/>
      <c r="G11" s="6"/>
      <c r="H11" s="6"/>
      <c r="I11" s="7">
        <v>20371.11</v>
      </c>
      <c r="J11" s="21"/>
      <c r="K11" s="29">
        <f>I11+J11</f>
        <v>20371.11</v>
      </c>
    </row>
    <row r="12" spans="1:11" ht="15.75" customHeight="1">
      <c r="A12" s="9"/>
      <c r="B12" s="67" t="s">
        <v>47</v>
      </c>
      <c r="C12" s="67"/>
      <c r="D12" s="67"/>
      <c r="E12" s="67"/>
      <c r="F12" s="67"/>
      <c r="G12" s="6"/>
      <c r="H12" s="6"/>
      <c r="I12" s="34"/>
      <c r="J12" s="21">
        <v>0</v>
      </c>
      <c r="K12" s="29">
        <f>I12+J12</f>
        <v>0</v>
      </c>
    </row>
    <row r="13" spans="1:11" ht="15.75" customHeight="1">
      <c r="A13" s="9"/>
      <c r="B13" s="67" t="s">
        <v>48</v>
      </c>
      <c r="C13" s="67"/>
      <c r="D13" s="67"/>
      <c r="E13" s="67"/>
      <c r="F13" s="67"/>
      <c r="G13" s="6"/>
      <c r="H13" s="6"/>
      <c r="I13" s="34">
        <v>0</v>
      </c>
      <c r="J13" s="35">
        <v>0</v>
      </c>
      <c r="K13" s="29">
        <f>I13+J13</f>
        <v>0</v>
      </c>
    </row>
    <row r="14" spans="1:11" ht="15.75" customHeight="1">
      <c r="A14" s="9"/>
      <c r="B14" s="78" t="s">
        <v>49</v>
      </c>
      <c r="C14" s="78"/>
      <c r="D14" s="78"/>
      <c r="E14" s="78"/>
      <c r="F14" s="78"/>
      <c r="G14" s="6"/>
      <c r="H14" s="6"/>
      <c r="I14" s="20">
        <f>SUM(I10:I12)</f>
        <v>400091.75</v>
      </c>
      <c r="J14" s="36">
        <f>SUM(J10:J12)</f>
        <v>0</v>
      </c>
      <c r="K14" s="49">
        <f>SUM(K10:K13)</f>
        <v>400091.75</v>
      </c>
    </row>
    <row r="15" spans="1:11" ht="18.75" customHeight="1">
      <c r="A15" s="9">
        <v>2</v>
      </c>
      <c r="B15" s="100" t="s">
        <v>30</v>
      </c>
      <c r="C15" s="100"/>
      <c r="D15" s="100"/>
      <c r="E15" s="100"/>
      <c r="F15" s="100"/>
      <c r="G15" s="6"/>
      <c r="H15" s="6"/>
      <c r="I15" s="34"/>
      <c r="J15" s="21"/>
      <c r="K15" s="15"/>
    </row>
    <row r="16" spans="1:11" ht="15.75">
      <c r="A16" s="9" t="s">
        <v>50</v>
      </c>
      <c r="B16" s="52" t="s">
        <v>31</v>
      </c>
      <c r="C16" s="52"/>
      <c r="D16" s="52"/>
      <c r="E16" s="52"/>
      <c r="F16" s="53"/>
      <c r="G16" s="62"/>
      <c r="H16" s="62"/>
      <c r="I16" s="62"/>
      <c r="J16" s="30"/>
      <c r="K16" s="32"/>
    </row>
    <row r="17" spans="1:11" ht="15.75" customHeight="1">
      <c r="A17" s="37"/>
      <c r="B17" s="93" t="s">
        <v>70</v>
      </c>
      <c r="C17" s="93"/>
      <c r="D17" s="93"/>
      <c r="E17" s="54" t="s">
        <v>26</v>
      </c>
      <c r="F17" s="23" t="s">
        <v>20</v>
      </c>
      <c r="G17" s="24">
        <v>1.06</v>
      </c>
      <c r="H17" s="24">
        <v>1.12</v>
      </c>
      <c r="I17" s="39">
        <f>ROUND($E$3*G17*6,2)+ROUND($E$3*H17*($L$7-6),2)</f>
        <v>37747.98</v>
      </c>
      <c r="J17" s="40"/>
      <c r="K17" s="41">
        <f>SUM(I17:J17)</f>
        <v>37747.98</v>
      </c>
    </row>
    <row r="18" spans="1:11" ht="36" customHeight="1">
      <c r="A18" s="9"/>
      <c r="B18" s="90" t="s">
        <v>15</v>
      </c>
      <c r="C18" s="90"/>
      <c r="D18" s="90"/>
      <c r="E18" s="54" t="s">
        <v>26</v>
      </c>
      <c r="F18" s="23" t="s">
        <v>16</v>
      </c>
      <c r="G18" s="24">
        <v>0.28</v>
      </c>
      <c r="H18" s="24">
        <v>0.3</v>
      </c>
      <c r="I18" s="39">
        <f>ROUND($E$3*G18*6,2)+ROUND($E$3*H18*($L$7-6),2)</f>
        <v>10007.6</v>
      </c>
      <c r="J18" s="40"/>
      <c r="K18" s="41">
        <f aca="true" t="shared" si="0" ref="K18:K37">SUM(I18:J18)</f>
        <v>10007.6</v>
      </c>
    </row>
    <row r="19" spans="1:11" ht="20.25" customHeight="1">
      <c r="A19" s="9"/>
      <c r="B19" s="92" t="s">
        <v>19</v>
      </c>
      <c r="C19" s="92"/>
      <c r="D19" s="92"/>
      <c r="E19" s="50" t="s">
        <v>51</v>
      </c>
      <c r="F19" s="25" t="s">
        <v>17</v>
      </c>
      <c r="G19" s="24">
        <v>0.39</v>
      </c>
      <c r="H19" s="24">
        <v>0.41</v>
      </c>
      <c r="I19" s="39">
        <f>K19-J19</f>
        <v>8130.63</v>
      </c>
      <c r="J19" s="40"/>
      <c r="K19" s="43">
        <v>8130.63</v>
      </c>
    </row>
    <row r="20" spans="1:11" ht="20.25" customHeight="1">
      <c r="A20" s="37"/>
      <c r="B20" s="93" t="s">
        <v>25</v>
      </c>
      <c r="C20" s="93"/>
      <c r="D20" s="93"/>
      <c r="E20" s="63" t="s">
        <v>7</v>
      </c>
      <c r="F20" s="26" t="s">
        <v>8</v>
      </c>
      <c r="G20" s="24">
        <v>0.51</v>
      </c>
      <c r="H20" s="24">
        <v>0.54</v>
      </c>
      <c r="I20" s="39">
        <f>ROUND($E$3*G20*6,2)+ROUND($E$3*H20*($L$7-6),2)</f>
        <v>18171.7</v>
      </c>
      <c r="J20" s="40"/>
      <c r="K20" s="41">
        <f t="shared" si="0"/>
        <v>18171.7</v>
      </c>
    </row>
    <row r="21" spans="1:11" ht="55.5" customHeight="1">
      <c r="A21" s="9"/>
      <c r="B21" s="92" t="s">
        <v>23</v>
      </c>
      <c r="C21" s="92"/>
      <c r="D21" s="92"/>
      <c r="E21" s="50" t="s">
        <v>52</v>
      </c>
      <c r="F21" s="25" t="s">
        <v>21</v>
      </c>
      <c r="G21" s="24">
        <v>0.12</v>
      </c>
      <c r="H21" s="24">
        <v>0.13</v>
      </c>
      <c r="I21" s="39">
        <f>K21-J21</f>
        <v>7060.24</v>
      </c>
      <c r="J21" s="40"/>
      <c r="K21" s="43">
        <v>7060.24</v>
      </c>
    </row>
    <row r="22" spans="1:11" ht="20.25" customHeight="1">
      <c r="A22" s="37"/>
      <c r="B22" s="92" t="s">
        <v>9</v>
      </c>
      <c r="C22" s="92"/>
      <c r="D22" s="92"/>
      <c r="E22" s="50" t="s">
        <v>7</v>
      </c>
      <c r="F22" s="25" t="s">
        <v>10</v>
      </c>
      <c r="G22" s="24">
        <v>0</v>
      </c>
      <c r="H22" s="55">
        <v>0</v>
      </c>
      <c r="I22" s="39">
        <f>ROUND($E$3*G22*6,2)+ROUND($E$3*H22*($L$7-6),2)</f>
        <v>0</v>
      </c>
      <c r="J22" s="40"/>
      <c r="K22" s="41">
        <f t="shared" si="0"/>
        <v>0</v>
      </c>
    </row>
    <row r="23" spans="1:11" ht="31.5" customHeight="1">
      <c r="A23" s="37"/>
      <c r="B23" s="92" t="s">
        <v>22</v>
      </c>
      <c r="C23" s="86"/>
      <c r="D23" s="86"/>
      <c r="E23" s="64" t="s">
        <v>11</v>
      </c>
      <c r="F23" s="22" t="s">
        <v>12</v>
      </c>
      <c r="G23" s="24">
        <v>0.05</v>
      </c>
      <c r="H23" s="24">
        <v>0.05</v>
      </c>
      <c r="I23" s="39">
        <f>K23-J23</f>
        <v>5280.6</v>
      </c>
      <c r="J23" s="40"/>
      <c r="K23" s="43">
        <v>5280.6</v>
      </c>
    </row>
    <row r="24" spans="1:11" ht="56.25" customHeight="1">
      <c r="A24" s="9"/>
      <c r="B24" s="92" t="s">
        <v>53</v>
      </c>
      <c r="C24" s="92"/>
      <c r="D24" s="92"/>
      <c r="E24" s="54" t="s">
        <v>63</v>
      </c>
      <c r="F24" s="19" t="s">
        <v>34</v>
      </c>
      <c r="G24" s="24">
        <v>2.15</v>
      </c>
      <c r="H24" s="24">
        <v>2.28</v>
      </c>
      <c r="I24" s="39">
        <f>ROUND($E$3*G24*6,2)+ROUND($E$3*H24*($L$7-6),2)</f>
        <v>76637.18</v>
      </c>
      <c r="J24" s="40"/>
      <c r="K24" s="41">
        <f t="shared" si="0"/>
        <v>76637.18</v>
      </c>
    </row>
    <row r="25" spans="1:11" ht="52.5" customHeight="1">
      <c r="A25" s="9"/>
      <c r="B25" s="90" t="s">
        <v>13</v>
      </c>
      <c r="C25" s="90"/>
      <c r="D25" s="90"/>
      <c r="E25" s="54" t="s">
        <v>39</v>
      </c>
      <c r="F25" s="19" t="s">
        <v>34</v>
      </c>
      <c r="G25" s="24">
        <v>0.44</v>
      </c>
      <c r="H25" s="24">
        <v>0.47</v>
      </c>
      <c r="I25" s="39">
        <f>K25-J25</f>
        <v>15764.54</v>
      </c>
      <c r="J25" s="40"/>
      <c r="K25" s="41">
        <v>15764.54</v>
      </c>
    </row>
    <row r="26" spans="1:11" ht="30" customHeight="1">
      <c r="A26" s="9"/>
      <c r="B26" s="91" t="s">
        <v>28</v>
      </c>
      <c r="C26" s="81"/>
      <c r="D26" s="82"/>
      <c r="E26" s="54" t="s">
        <v>27</v>
      </c>
      <c r="F26" s="19" t="s">
        <v>34</v>
      </c>
      <c r="G26" s="17">
        <f>3.46-G27-G28</f>
        <v>3.17</v>
      </c>
      <c r="H26" s="24">
        <f>3.67-H27-H28</f>
        <v>3.36</v>
      </c>
      <c r="I26" s="39">
        <f>ROUND($E$3*G26*6,2)+ROUND($E$3*H26*($L$7-6),2)</f>
        <v>112980.59</v>
      </c>
      <c r="J26" s="45"/>
      <c r="K26" s="41">
        <f t="shared" si="0"/>
        <v>112980.59</v>
      </c>
    </row>
    <row r="27" spans="1:11" ht="26.25" customHeight="1">
      <c r="A27" s="37"/>
      <c r="B27" s="92" t="s">
        <v>54</v>
      </c>
      <c r="C27" s="92"/>
      <c r="D27" s="92"/>
      <c r="E27" s="50" t="s">
        <v>7</v>
      </c>
      <c r="F27" s="19" t="s">
        <v>34</v>
      </c>
      <c r="G27" s="17">
        <v>0.29</v>
      </c>
      <c r="H27" s="24">
        <v>0.31</v>
      </c>
      <c r="I27" s="65">
        <f>ROUND($E$3*G27*6,2)+ROUND($E$3*H27*($L$7-6),2)</f>
        <v>10358.75</v>
      </c>
      <c r="J27" s="45"/>
      <c r="K27" s="41">
        <f t="shared" si="0"/>
        <v>10358.75</v>
      </c>
    </row>
    <row r="28" spans="1:11" ht="28.5" customHeight="1">
      <c r="A28" s="9"/>
      <c r="B28" s="92" t="s">
        <v>55</v>
      </c>
      <c r="C28" s="92"/>
      <c r="D28" s="92"/>
      <c r="E28" s="50" t="s">
        <v>7</v>
      </c>
      <c r="F28" s="19" t="s">
        <v>34</v>
      </c>
      <c r="G28" s="17">
        <v>0</v>
      </c>
      <c r="H28" s="24">
        <v>0</v>
      </c>
      <c r="I28" s="73">
        <f>ROUND($E$3*G28*6,2)+ROUND($E$3*H28*($L$7-6),2)</f>
        <v>0</v>
      </c>
      <c r="J28" s="45"/>
      <c r="K28" s="41">
        <f t="shared" si="0"/>
        <v>0</v>
      </c>
    </row>
    <row r="29" spans="1:11" ht="27" customHeight="1">
      <c r="A29" s="9"/>
      <c r="B29" s="86" t="s">
        <v>18</v>
      </c>
      <c r="C29" s="86"/>
      <c r="D29" s="86"/>
      <c r="E29" s="54" t="s">
        <v>27</v>
      </c>
      <c r="F29" s="19" t="s">
        <v>34</v>
      </c>
      <c r="G29" s="22">
        <v>1.06</v>
      </c>
      <c r="H29" s="24">
        <v>1.12</v>
      </c>
      <c r="I29" s="39">
        <f>ROUND($E$3*G29*6,2)+ROUND($E$3*H29*($L$7-6),2)</f>
        <v>37747.98</v>
      </c>
      <c r="J29" s="40"/>
      <c r="K29" s="41">
        <f t="shared" si="0"/>
        <v>37747.98</v>
      </c>
    </row>
    <row r="30" spans="1:11" ht="15.75">
      <c r="A30" s="9"/>
      <c r="B30" s="80"/>
      <c r="C30" s="81"/>
      <c r="D30" s="82"/>
      <c r="E30" s="42"/>
      <c r="F30" s="19"/>
      <c r="G30" s="22"/>
      <c r="H30" s="22"/>
      <c r="I30" s="44"/>
      <c r="J30" s="35"/>
      <c r="K30" s="46"/>
    </row>
    <row r="31" spans="1:11" ht="15.75">
      <c r="A31" s="9"/>
      <c r="B31" s="103" t="s">
        <v>24</v>
      </c>
      <c r="C31" s="103"/>
      <c r="D31" s="103"/>
      <c r="E31" s="9"/>
      <c r="F31" s="19"/>
      <c r="G31" s="10">
        <f>SUM(G17:G29)</f>
        <v>9.520000000000001</v>
      </c>
      <c r="H31" s="10">
        <f>SUM(H17:H29)</f>
        <v>10.09</v>
      </c>
      <c r="I31" s="49">
        <f>SUM(I17:I30)</f>
        <v>339887.79</v>
      </c>
      <c r="J31" s="36"/>
      <c r="K31" s="49">
        <f>SUM(K17:K30)</f>
        <v>339887.79</v>
      </c>
    </row>
    <row r="32" spans="1:11" ht="15.75" hidden="1">
      <c r="A32" s="9"/>
      <c r="B32" s="87" t="s">
        <v>56</v>
      </c>
      <c r="C32" s="88"/>
      <c r="D32" s="89"/>
      <c r="E32" s="42" t="s">
        <v>7</v>
      </c>
      <c r="F32" s="19"/>
      <c r="G32" s="22"/>
      <c r="H32" s="22"/>
      <c r="I32" s="44"/>
      <c r="J32" s="35"/>
      <c r="K32" s="46"/>
    </row>
    <row r="33" spans="1:11" ht="25.5" hidden="1">
      <c r="A33" s="9"/>
      <c r="B33" s="87" t="s">
        <v>57</v>
      </c>
      <c r="C33" s="88"/>
      <c r="D33" s="89"/>
      <c r="E33" s="38" t="s">
        <v>27</v>
      </c>
      <c r="F33" s="19"/>
      <c r="G33" s="22"/>
      <c r="H33" s="22"/>
      <c r="I33" s="44"/>
      <c r="J33" s="35"/>
      <c r="K33" s="46"/>
    </row>
    <row r="34" spans="1:11" ht="15.75" hidden="1">
      <c r="A34" s="9"/>
      <c r="B34" s="80"/>
      <c r="C34" s="81"/>
      <c r="D34" s="82"/>
      <c r="E34" s="42"/>
      <c r="F34" s="19"/>
      <c r="G34" s="22"/>
      <c r="H34" s="22"/>
      <c r="I34" s="44"/>
      <c r="J34" s="35"/>
      <c r="K34" s="46"/>
    </row>
    <row r="35" spans="1:11" ht="38.25" customHeight="1">
      <c r="A35" s="9" t="s">
        <v>58</v>
      </c>
      <c r="B35" s="83" t="s">
        <v>59</v>
      </c>
      <c r="C35" s="84"/>
      <c r="D35" s="84"/>
      <c r="E35" s="85"/>
      <c r="F35" s="19" t="s">
        <v>34</v>
      </c>
      <c r="G35" s="10">
        <f>I35/E3/6</f>
        <v>10.41616354923716</v>
      </c>
      <c r="H35" s="10">
        <v>0</v>
      </c>
      <c r="I35" s="66">
        <v>274318</v>
      </c>
      <c r="J35" s="47"/>
      <c r="K35" s="49">
        <f t="shared" si="0"/>
        <v>274318</v>
      </c>
    </row>
    <row r="36" spans="1:11" ht="15" customHeight="1">
      <c r="A36" s="11"/>
      <c r="B36" s="56" t="s">
        <v>32</v>
      </c>
      <c r="C36" s="56"/>
      <c r="D36" s="56"/>
      <c r="E36" s="56"/>
      <c r="F36" s="56"/>
      <c r="G36" s="10">
        <f>SUM(G31:G35)</f>
        <v>19.93616354923716</v>
      </c>
      <c r="H36" s="10">
        <f>SUM(H31:H35)</f>
        <v>10.09</v>
      </c>
      <c r="I36" s="69">
        <f>SUM(I31:I35)</f>
        <v>614205.79</v>
      </c>
      <c r="J36" s="70"/>
      <c r="K36" s="70">
        <f>SUM(K31:K35)</f>
        <v>614205.79</v>
      </c>
    </row>
    <row r="37" spans="1:11" ht="14.25" customHeight="1">
      <c r="A37" s="9" t="s">
        <v>60</v>
      </c>
      <c r="B37" s="56" t="s">
        <v>61</v>
      </c>
      <c r="C37" s="56"/>
      <c r="D37" s="56"/>
      <c r="E37" s="56"/>
      <c r="F37" s="56"/>
      <c r="G37" s="10"/>
      <c r="H37" s="10"/>
      <c r="I37" s="48">
        <v>0</v>
      </c>
      <c r="J37" s="48"/>
      <c r="K37" s="71">
        <f t="shared" si="0"/>
        <v>0</v>
      </c>
    </row>
    <row r="38" spans="1:11" ht="18.75">
      <c r="A38" s="11"/>
      <c r="B38" s="56" t="s">
        <v>62</v>
      </c>
      <c r="C38" s="56"/>
      <c r="D38" s="56"/>
      <c r="E38" s="56"/>
      <c r="F38" s="56"/>
      <c r="G38" s="10">
        <f>SUM(G36:G37)</f>
        <v>19.93616354923716</v>
      </c>
      <c r="H38" s="10">
        <f>SUM(H36:H37)</f>
        <v>10.09</v>
      </c>
      <c r="I38" s="69">
        <f>SUM(I36:I37)</f>
        <v>614205.79</v>
      </c>
      <c r="J38" s="70"/>
      <c r="K38" s="70">
        <f>SUM(K36:K37)</f>
        <v>614205.79</v>
      </c>
    </row>
    <row r="39" spans="1:11" ht="15" customHeight="1">
      <c r="A39" s="9">
        <v>3</v>
      </c>
      <c r="B39" s="102" t="s">
        <v>71</v>
      </c>
      <c r="C39" s="76"/>
      <c r="D39" s="76"/>
      <c r="E39" s="76"/>
      <c r="F39" s="76"/>
      <c r="G39" s="77"/>
      <c r="H39" s="51"/>
      <c r="I39" s="39">
        <f>I14-I38</f>
        <v>-214114.04000000004</v>
      </c>
      <c r="J39" s="39"/>
      <c r="K39" s="36">
        <f>K14-K38</f>
        <v>-214114.04000000004</v>
      </c>
    </row>
    <row r="40" spans="2:6" ht="15.75" customHeight="1">
      <c r="B40" s="14"/>
      <c r="F40" s="14"/>
    </row>
    <row r="41" spans="2:11" ht="15.75" customHeight="1">
      <c r="B41" s="101" t="s">
        <v>72</v>
      </c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4" ht="15.75">
      <c r="B42" s="14"/>
      <c r="C42" s="14"/>
      <c r="D42" s="14"/>
    </row>
    <row r="43" spans="2:4" ht="15.75">
      <c r="B43" s="18" t="s">
        <v>33</v>
      </c>
      <c r="C43" s="18"/>
      <c r="D43" s="18"/>
    </row>
    <row r="44" spans="2:9" ht="15.75">
      <c r="B44" s="14" t="s">
        <v>73</v>
      </c>
      <c r="C44" s="14"/>
      <c r="D44" s="14"/>
      <c r="E44" s="14"/>
      <c r="F44" s="14"/>
      <c r="G44" s="14"/>
      <c r="H44" s="14"/>
      <c r="I44" s="14"/>
    </row>
    <row r="45" spans="2:4" ht="15.75" customHeight="1">
      <c r="B45" s="75" t="s">
        <v>38</v>
      </c>
      <c r="C45" s="75"/>
      <c r="D45" s="75"/>
    </row>
    <row r="47" ht="15.75">
      <c r="B47" t="s">
        <v>74</v>
      </c>
    </row>
  </sheetData>
  <mergeCells count="37">
    <mergeCell ref="B7:D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34:D34"/>
    <mergeCell ref="B37:F37"/>
    <mergeCell ref="B29:D29"/>
    <mergeCell ref="B30:D30"/>
    <mergeCell ref="B31:D31"/>
    <mergeCell ref="B32:D32"/>
    <mergeCell ref="B45:D45"/>
    <mergeCell ref="A1:K1"/>
    <mergeCell ref="A2:K2"/>
    <mergeCell ref="B41:K41"/>
    <mergeCell ref="I7:K7"/>
    <mergeCell ref="B35:E35"/>
    <mergeCell ref="B36:F36"/>
    <mergeCell ref="B39:G39"/>
    <mergeCell ref="B38:F38"/>
    <mergeCell ref="B33:D33"/>
  </mergeCells>
  <printOptions horizontalCentered="1"/>
  <pageMargins left="0.7874015748031497" right="0" top="0" bottom="0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Admin</cp:lastModifiedBy>
  <cp:lastPrinted>2013-02-27T09:15:51Z</cp:lastPrinted>
  <dcterms:created xsi:type="dcterms:W3CDTF">2009-08-26T03:25:10Z</dcterms:created>
  <dcterms:modified xsi:type="dcterms:W3CDTF">2013-10-22T17:25:47Z</dcterms:modified>
  <cp:category/>
  <cp:version/>
  <cp:contentType/>
  <cp:contentStatus/>
</cp:coreProperties>
</file>